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chau\Desktop\"/>
    </mc:Choice>
  </mc:AlternateContent>
  <xr:revisionPtr revIDLastSave="0" documentId="13_ncr:1_{093FA819-5B59-4CB1-9547-6B98AD35B06D}" xr6:coauthVersionLast="47" xr6:coauthVersionMax="47" xr10:uidLastSave="{00000000-0000-0000-0000-000000000000}"/>
  <bookViews>
    <workbookView xWindow="-120" yWindow="-120" windowWidth="29040" windowHeight="15720" xr2:uid="{2760ECA3-B3B6-4B98-AE85-40C4BCA2BF5D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5" i="1" l="1"/>
  <c r="P70" i="1"/>
  <c r="P59" i="1"/>
  <c r="N60" i="1"/>
  <c r="O70" i="1" s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49" i="1"/>
  <c r="N50" i="1"/>
  <c r="N51" i="1"/>
  <c r="N53" i="1"/>
  <c r="N54" i="1"/>
  <c r="N55" i="1"/>
  <c r="N56" i="1"/>
  <c r="N57" i="1"/>
  <c r="N58" i="1"/>
  <c r="N59" i="1"/>
  <c r="N52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3" i="1"/>
  <c r="N40" i="1"/>
  <c r="N41" i="1"/>
  <c r="N42" i="1"/>
  <c r="N43" i="1"/>
  <c r="N44" i="1"/>
  <c r="N45" i="1"/>
  <c r="N46" i="1"/>
  <c r="N47" i="1"/>
  <c r="N48" i="1"/>
  <c r="N23" i="1"/>
  <c r="N24" i="1"/>
  <c r="N25" i="1"/>
  <c r="N2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C22" i="1"/>
  <c r="M101" i="1"/>
  <c r="N22" i="1"/>
  <c r="N4" i="1"/>
  <c r="N5" i="1"/>
  <c r="N6" i="1"/>
  <c r="N7" i="1"/>
  <c r="N8" i="1"/>
  <c r="N9" i="1"/>
  <c r="N10" i="1"/>
  <c r="N11" i="1"/>
  <c r="N13" i="1"/>
  <c r="N14" i="1"/>
  <c r="N15" i="1"/>
  <c r="N16" i="1"/>
  <c r="N17" i="1"/>
  <c r="N12" i="1"/>
  <c r="N18" i="1"/>
  <c r="N19" i="1"/>
  <c r="N20" i="1"/>
  <c r="N21" i="1"/>
  <c r="E5" i="1"/>
  <c r="E6" i="1"/>
  <c r="E7" i="1"/>
  <c r="O31" i="1" l="1"/>
  <c r="O44" i="1"/>
  <c r="O34" i="1"/>
  <c r="O59" i="1"/>
  <c r="O29" i="1"/>
  <c r="O48" i="1"/>
  <c r="E22" i="1"/>
  <c r="O39" i="1"/>
  <c r="N101" i="1"/>
  <c r="O8" i="1"/>
  <c r="O25" i="1"/>
  <c r="O17" i="1"/>
  <c r="O12" i="1"/>
</calcChain>
</file>

<file path=xl/sharedStrings.xml><?xml version="1.0" encoding="utf-8"?>
<sst xmlns="http://schemas.openxmlformats.org/spreadsheetml/2006/main" count="31" uniqueCount="12">
  <si>
    <t>valor nf-e</t>
  </si>
  <si>
    <t>valor</t>
  </si>
  <si>
    <t>3%</t>
  </si>
  <si>
    <t>data</t>
  </si>
  <si>
    <t>DATA</t>
  </si>
  <si>
    <t>CARGA</t>
  </si>
  <si>
    <t>VALOR</t>
  </si>
  <si>
    <t>COMISSSAO</t>
  </si>
  <si>
    <t xml:space="preserve"> </t>
  </si>
  <si>
    <t>cargas recebidas 2024</t>
  </si>
  <si>
    <t xml:space="preserve">TOTAL </t>
  </si>
  <si>
    <t>TOTAL NF-E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</si>
</sst>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C0C0C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rgb="FF7030A0"/>
      <name val="Arial"/>
      <family val="2"/>
    </font>
    <font>
      <b/>
      <sz val="12"/>
      <color rgb="FF00B050"/>
      <name val="Arial"/>
      <family val="2"/>
    </font>
    <font>
      <b/>
      <sz val="12"/>
      <color theme="5"/>
      <name val="Arial"/>
      <family val="2"/>
    </font>
    <font>
      <b/>
      <sz val="12"/>
      <color rgb="FF0070C0"/>
      <name val="Arial"/>
      <family val="2"/>
    </font>
    <font>
      <b/>
      <sz val="12"/>
      <color theme="3"/>
      <name val="Arial"/>
      <family val="2"/>
    </font>
    <font>
      <b/>
      <sz val="12"/>
      <color rgb="FFFFC000"/>
      <name val="Arial"/>
      <family val="2"/>
    </font>
    <font>
      <b/>
      <sz val="12"/>
      <color theme="3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8" fontId="2" fillId="0" borderId="0" xfId="0" applyNumberFormat="1" applyFont="1" applyAlignment="1">
      <alignment horizontal="center"/>
    </xf>
    <xf numFmtId="8" fontId="1" fillId="0" borderId="0" xfId="0" applyNumberFormat="1" applyFont="1" applyAlignment="1">
      <alignment horizontal="center"/>
    </xf>
    <xf numFmtId="8" fontId="3" fillId="0" borderId="0" xfId="0" applyNumberFormat="1" applyFont="1" applyAlignment="1">
      <alignment horizontal="center"/>
    </xf>
    <xf numFmtId="8" fontId="4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4" fontId="5" fillId="0" borderId="0" xfId="0" applyNumberFormat="1" applyFont="1" applyAlignment="1">
      <alignment horizontal="center"/>
    </xf>
    <xf numFmtId="44" fontId="0" fillId="0" borderId="0" xfId="0" applyNumberFormat="1"/>
    <xf numFmtId="14" fontId="6" fillId="0" borderId="0" xfId="0" applyNumberFormat="1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44" fontId="5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44" fontId="5" fillId="0" borderId="1" xfId="0" applyNumberFormat="1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14" fontId="8" fillId="0" borderId="0" xfId="0" applyNumberFormat="1" applyFont="1" applyAlignment="1">
      <alignment horizontal="center"/>
    </xf>
    <xf numFmtId="4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/>
    </xf>
    <xf numFmtId="14" fontId="10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/>
    </xf>
    <xf numFmtId="14" fontId="1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44" fontId="5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14" fontId="13" fillId="0" borderId="0" xfId="0" applyNumberFormat="1" applyFont="1" applyAlignment="1">
      <alignment horizontal="center"/>
    </xf>
  </cellXfs>
  <cellStyles count="1"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2" formatCode="&quot;R$&quot;\ #,##0.00;[Red]\-&quot;R$&quot;\ 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2" formatCode="&quot;R$&quot;\ #,##0.00;[Red]\-&quot;R$&quot;\ 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3" formatCode="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3" formatCode="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166883-8E87-4017-91D8-D90913AC5523}" name="Tabela1" displayName="Tabela1" ref="C2:E22" totalsRowCount="1" dataDxfId="21">
  <autoFilter ref="C2:E21" xr:uid="{3D166883-8E87-4017-91D8-D90913AC5523}"/>
  <tableColumns count="3">
    <tableColumn id="1" xr3:uid="{1052E29B-40FF-4F31-A504-F08149160FB1}" name="valor nf-e" totalsRowFunction="sum" dataDxfId="20" totalsRowDxfId="19"/>
    <tableColumn id="2" xr3:uid="{46BE9896-098B-484F-AE57-8241D95891B3}" name="3%" dataDxfId="18" totalsRowDxfId="17"/>
    <tableColumn id="3" xr3:uid="{3C220654-3BDB-4DF2-A742-F9773A598A3D}" name="valor" totalsRowFunction="sum" dataDxfId="16" totalsRowDxfId="15">
      <calculatedColumnFormula>C3*3%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09A4E3-576B-4693-B474-95C0FDB19BE9}" name="Tabela2" displayName="Tabela2" ref="B2:B21" totalsRowShown="0" headerRowDxfId="14">
  <autoFilter ref="B2:B21" xr:uid="{B309A4E3-576B-4693-B474-95C0FDB19BE9}"/>
  <tableColumns count="1">
    <tableColumn id="1" xr3:uid="{DADCA9F6-87F5-4AE7-B562-36AA6895A388}" name="dat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17AAFE-240A-4815-9BBE-B6160CD93E48}" name="Tabela3" displayName="Tabela3" ref="K2:O101" totalsRowCount="1" headerRowDxfId="13" dataDxfId="12">
  <autoFilter ref="K2:O100" xr:uid="{6517AAFE-240A-4815-9BBE-B6160CD93E48}"/>
  <sortState xmlns:xlrd2="http://schemas.microsoft.com/office/spreadsheetml/2017/richdata2" ref="K3:O100">
    <sortCondition ref="L49:L100"/>
  </sortState>
  <tableColumns count="5">
    <tableColumn id="1" xr3:uid="{968499A1-A4E3-4716-91A3-D42772E86B3C}" name="DATA" dataDxfId="8" totalsRowDxfId="3"/>
    <tableColumn id="2" xr3:uid="{9F96BABD-7165-458F-9713-7D811A64E5B8}" name="CARGA" dataDxfId="7" totalsRowDxfId="2"/>
    <tableColumn id="3" xr3:uid="{19C83030-6EBF-4E8B-98EA-B5261826485D}" name="VALOR" totalsRowFunction="sum" dataDxfId="6" totalsRowDxfId="1"/>
    <tableColumn id="4" xr3:uid="{2C7ACA09-0775-44BA-A698-78F00B7A2A1C}" name="COMISSSAO" totalsRowFunction="sum" dataDxfId="5" totalsRowDxfId="0">
      <calculatedColumnFormula>M3*3%</calculatedColumnFormula>
    </tableColumn>
    <tableColumn id="5" xr3:uid="{974534DB-7343-4940-8FF1-EB8EB501AB97}" name="TOTAL " dataDxfId="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9AEA4C-BFDD-458E-BF25-BC8283367D77}" name="Tabela4" displayName="Tabela4" ref="P2:P101" totalsRowShown="0" headerRowDxfId="11" dataDxfId="10">
  <autoFilter ref="P2:P101" xr:uid="{1E9AEA4C-BFDD-458E-BF25-BC8283367D77}"/>
  <tableColumns count="1">
    <tableColumn id="1" xr3:uid="{FBA9CA99-8BA1-42E9-8057-63D23DCB5F3B}" name="TOTAL NF-E" dataDxfId="9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8D04F-9546-4274-90D4-17D0252540A1}">
  <dimension ref="B1:Q101"/>
  <sheetViews>
    <sheetView tabSelected="1" workbookViewId="0">
      <selection activeCell="B12" sqref="B12"/>
    </sheetView>
  </sheetViews>
  <sheetFormatPr defaultRowHeight="15" x14ac:dyDescent="0.25"/>
  <cols>
    <col min="2" max="2" width="18.140625" customWidth="1"/>
    <col min="3" max="3" width="23.5703125" customWidth="1"/>
    <col min="4" max="4" width="9" customWidth="1"/>
    <col min="5" max="5" width="18.85546875" customWidth="1"/>
    <col min="10" max="10" width="12.5703125" customWidth="1"/>
    <col min="11" max="11" width="14.7109375" customWidth="1"/>
    <col min="12" max="12" width="20.5703125" style="10" customWidth="1"/>
    <col min="13" max="13" width="22.5703125" customWidth="1"/>
    <col min="14" max="14" width="21" customWidth="1"/>
    <col min="15" max="15" width="18.7109375" customWidth="1"/>
    <col min="16" max="16" width="21.85546875" customWidth="1"/>
    <col min="17" max="17" width="13.28515625" bestFit="1" customWidth="1"/>
  </cols>
  <sheetData>
    <row r="1" spans="2:17" ht="18.75" x14ac:dyDescent="0.3">
      <c r="J1" s="27" t="s">
        <v>9</v>
      </c>
      <c r="K1" s="27"/>
      <c r="L1" s="27"/>
      <c r="M1" s="27"/>
    </row>
    <row r="2" spans="2:17" ht="18.75" x14ac:dyDescent="0.3">
      <c r="B2" s="1" t="s">
        <v>3</v>
      </c>
      <c r="C2" s="1" t="s">
        <v>0</v>
      </c>
      <c r="D2" s="2" t="s">
        <v>2</v>
      </c>
      <c r="E2" s="1" t="s">
        <v>1</v>
      </c>
      <c r="K2" s="8" t="s">
        <v>4</v>
      </c>
      <c r="L2" s="8" t="s">
        <v>5</v>
      </c>
      <c r="M2" s="9" t="s">
        <v>6</v>
      </c>
      <c r="N2" s="8" t="s">
        <v>7</v>
      </c>
      <c r="O2" s="8" t="s">
        <v>10</v>
      </c>
      <c r="P2" s="8" t="s">
        <v>11</v>
      </c>
    </row>
    <row r="3" spans="2:17" ht="18.75" x14ac:dyDescent="0.3">
      <c r="B3" s="7">
        <v>45229</v>
      </c>
      <c r="C3" s="3">
        <v>269803.71000000002</v>
      </c>
      <c r="D3" s="2" t="s">
        <v>2</v>
      </c>
      <c r="E3" s="6">
        <v>7405.7</v>
      </c>
      <c r="I3" t="s">
        <v>8</v>
      </c>
      <c r="K3" s="16">
        <v>45334</v>
      </c>
      <c r="L3" s="14">
        <v>12908</v>
      </c>
      <c r="M3" s="15">
        <v>21667.64</v>
      </c>
      <c r="N3" s="9">
        <f t="shared" ref="N3:N34" si="0">M3*3%</f>
        <v>650.02919999999995</v>
      </c>
      <c r="O3" s="8"/>
      <c r="P3" s="8"/>
    </row>
    <row r="4" spans="2:17" ht="18.75" x14ac:dyDescent="0.3">
      <c r="B4" s="7">
        <v>45236</v>
      </c>
      <c r="C4" s="3">
        <v>84980.79</v>
      </c>
      <c r="D4" s="2" t="s">
        <v>2</v>
      </c>
      <c r="E4" s="5">
        <v>2674.22</v>
      </c>
      <c r="K4" s="11">
        <v>45303</v>
      </c>
      <c r="L4" s="12">
        <v>121586</v>
      </c>
      <c r="M4" s="13">
        <v>18838.52</v>
      </c>
      <c r="N4" s="9">
        <f t="shared" si="0"/>
        <v>565.15559999999994</v>
      </c>
      <c r="O4" s="8"/>
      <c r="P4" s="8"/>
    </row>
    <row r="5" spans="2:17" ht="18.75" x14ac:dyDescent="0.3">
      <c r="B5" s="7">
        <v>45246</v>
      </c>
      <c r="C5" s="3">
        <v>344297.22</v>
      </c>
      <c r="D5" s="2" t="s">
        <v>2</v>
      </c>
      <c r="E5" s="5">
        <f t="shared" ref="E5:E21" si="1">C5*3%</f>
        <v>10328.916599999999</v>
      </c>
      <c r="K5" s="11">
        <v>45303</v>
      </c>
      <c r="L5" s="14">
        <v>121587</v>
      </c>
      <c r="M5" s="15">
        <v>21280.52</v>
      </c>
      <c r="N5" s="9">
        <f t="shared" si="0"/>
        <v>638.41560000000004</v>
      </c>
      <c r="O5" s="8"/>
      <c r="P5" s="8"/>
    </row>
    <row r="6" spans="2:17" ht="18.75" x14ac:dyDescent="0.3">
      <c r="B6" s="7">
        <v>45266</v>
      </c>
      <c r="C6" s="3">
        <v>148864.29999999999</v>
      </c>
      <c r="D6" s="2" t="s">
        <v>2</v>
      </c>
      <c r="E6" s="5">
        <f t="shared" si="1"/>
        <v>4465.9289999999992</v>
      </c>
      <c r="K6" s="11">
        <v>45303</v>
      </c>
      <c r="L6" s="12">
        <v>121588</v>
      </c>
      <c r="M6" s="13">
        <v>9501.7800000000007</v>
      </c>
      <c r="N6" s="9">
        <f t="shared" si="0"/>
        <v>285.05340000000001</v>
      </c>
      <c r="O6" s="8"/>
      <c r="P6" s="8"/>
    </row>
    <row r="7" spans="2:17" ht="18.75" x14ac:dyDescent="0.3">
      <c r="B7" s="7">
        <v>45278</v>
      </c>
      <c r="C7" s="3">
        <v>121464.38</v>
      </c>
      <c r="D7" s="2" t="s">
        <v>2</v>
      </c>
      <c r="E7" s="5">
        <f t="shared" si="1"/>
        <v>3643.9313999999999</v>
      </c>
      <c r="K7" s="11">
        <v>45303</v>
      </c>
      <c r="L7" s="14">
        <v>121589</v>
      </c>
      <c r="M7" s="15">
        <v>2881.22</v>
      </c>
      <c r="N7" s="9">
        <f t="shared" si="0"/>
        <v>86.436599999999984</v>
      </c>
      <c r="O7" s="8"/>
      <c r="P7" s="8"/>
    </row>
    <row r="8" spans="2:17" ht="18.75" x14ac:dyDescent="0.3">
      <c r="B8" s="7">
        <v>45310</v>
      </c>
      <c r="C8" s="3">
        <v>120679.25</v>
      </c>
      <c r="D8" s="2" t="s">
        <v>2</v>
      </c>
      <c r="E8" s="5">
        <f t="shared" si="1"/>
        <v>3620.3775000000001</v>
      </c>
      <c r="K8" s="11">
        <v>45303</v>
      </c>
      <c r="L8" s="25">
        <v>121590</v>
      </c>
      <c r="M8" s="26">
        <v>48515.5</v>
      </c>
      <c r="N8" s="9">
        <f t="shared" si="0"/>
        <v>1455.4649999999999</v>
      </c>
      <c r="O8" s="9">
        <f>SUM(N4:N8)</f>
        <v>3030.5261999999998</v>
      </c>
      <c r="P8" s="8"/>
    </row>
    <row r="9" spans="2:17" ht="18.75" x14ac:dyDescent="0.3">
      <c r="B9" s="7">
        <v>45314</v>
      </c>
      <c r="C9" s="5">
        <v>110547.78</v>
      </c>
      <c r="D9" s="2" t="s">
        <v>2</v>
      </c>
      <c r="E9" s="5">
        <f t="shared" si="1"/>
        <v>3316.4333999999999</v>
      </c>
      <c r="K9" s="16">
        <v>45307</v>
      </c>
      <c r="L9" s="8">
        <v>121709</v>
      </c>
      <c r="M9" s="9">
        <v>39868.720000000001</v>
      </c>
      <c r="N9" s="9">
        <f t="shared" si="0"/>
        <v>1196.0616</v>
      </c>
      <c r="O9" s="9"/>
      <c r="P9" s="8"/>
    </row>
    <row r="10" spans="2:17" ht="18.75" x14ac:dyDescent="0.3">
      <c r="B10" s="7">
        <v>45318</v>
      </c>
      <c r="C10" s="5">
        <v>178665.77</v>
      </c>
      <c r="D10" s="2" t="s">
        <v>2</v>
      </c>
      <c r="E10" s="5">
        <f t="shared" si="1"/>
        <v>5359.9730999999992</v>
      </c>
      <c r="K10" s="16">
        <v>45307</v>
      </c>
      <c r="L10" s="8">
        <v>121710</v>
      </c>
      <c r="M10" s="9">
        <v>4054.38</v>
      </c>
      <c r="N10" s="9">
        <f t="shared" si="0"/>
        <v>121.6314</v>
      </c>
      <c r="O10" s="8"/>
      <c r="P10" s="8"/>
      <c r="Q10" s="10"/>
    </row>
    <row r="11" spans="2:17" ht="18.75" x14ac:dyDescent="0.3">
      <c r="B11" s="7">
        <v>45331</v>
      </c>
      <c r="C11" s="24">
        <v>85473.12</v>
      </c>
      <c r="D11" s="2" t="s">
        <v>2</v>
      </c>
      <c r="E11" s="5">
        <f t="shared" si="1"/>
        <v>2564.1935999999996</v>
      </c>
      <c r="K11" s="16">
        <v>45307</v>
      </c>
      <c r="L11" s="8">
        <v>121711</v>
      </c>
      <c r="M11" s="9">
        <v>21513.64</v>
      </c>
      <c r="N11" s="9">
        <f t="shared" si="0"/>
        <v>645.40919999999994</v>
      </c>
      <c r="O11" s="8"/>
      <c r="P11" s="8"/>
    </row>
    <row r="12" spans="2:17" ht="18.75" x14ac:dyDescent="0.3">
      <c r="B12" s="1"/>
      <c r="C12" s="19"/>
      <c r="D12" s="2" t="s">
        <v>2</v>
      </c>
      <c r="E12" s="5">
        <f t="shared" si="1"/>
        <v>0</v>
      </c>
      <c r="K12" s="16">
        <v>45307</v>
      </c>
      <c r="L12" s="8">
        <v>121712</v>
      </c>
      <c r="M12" s="9">
        <v>16212.59</v>
      </c>
      <c r="N12" s="9">
        <f t="shared" si="0"/>
        <v>486.3777</v>
      </c>
      <c r="O12" s="9">
        <f>SUM(N9:N12)</f>
        <v>2449.4798999999998</v>
      </c>
      <c r="P12" s="8"/>
    </row>
    <row r="13" spans="2:17" ht="18.75" x14ac:dyDescent="0.3">
      <c r="B13" s="1"/>
      <c r="C13" s="19"/>
      <c r="D13" s="2" t="s">
        <v>2</v>
      </c>
      <c r="E13" s="5">
        <f t="shared" si="1"/>
        <v>0</v>
      </c>
      <c r="K13" s="17">
        <v>45311</v>
      </c>
      <c r="L13" s="8">
        <v>121846</v>
      </c>
      <c r="M13" s="9">
        <v>11700.42</v>
      </c>
      <c r="N13" s="9">
        <f t="shared" si="0"/>
        <v>351.01259999999996</v>
      </c>
      <c r="O13" s="8"/>
      <c r="P13" s="8"/>
    </row>
    <row r="14" spans="2:17" ht="18.75" x14ac:dyDescent="0.3">
      <c r="B14" s="1"/>
      <c r="C14" s="19"/>
      <c r="D14" s="2" t="s">
        <v>2</v>
      </c>
      <c r="E14" s="5">
        <f t="shared" si="1"/>
        <v>0</v>
      </c>
      <c r="K14" s="17">
        <v>45311</v>
      </c>
      <c r="L14" s="8">
        <v>121847</v>
      </c>
      <c r="M14" s="9">
        <v>2435</v>
      </c>
      <c r="N14" s="9">
        <f t="shared" si="0"/>
        <v>73.05</v>
      </c>
      <c r="O14" s="8"/>
      <c r="P14" s="8"/>
    </row>
    <row r="15" spans="2:17" ht="18.75" x14ac:dyDescent="0.3">
      <c r="B15" s="1"/>
      <c r="C15" s="19"/>
      <c r="D15" s="2" t="s">
        <v>2</v>
      </c>
      <c r="E15" s="5">
        <f t="shared" si="1"/>
        <v>0</v>
      </c>
      <c r="K15" s="17">
        <v>45311</v>
      </c>
      <c r="L15" s="8">
        <v>121848</v>
      </c>
      <c r="M15" s="9">
        <v>3320.71</v>
      </c>
      <c r="N15" s="9">
        <f t="shared" si="0"/>
        <v>99.621299999999991</v>
      </c>
      <c r="O15" s="8"/>
      <c r="P15" s="8"/>
    </row>
    <row r="16" spans="2:17" ht="18.75" x14ac:dyDescent="0.3">
      <c r="B16" s="1"/>
      <c r="C16" s="19"/>
      <c r="D16" s="2" t="s">
        <v>2</v>
      </c>
      <c r="E16" s="5">
        <f t="shared" si="1"/>
        <v>0</v>
      </c>
      <c r="K16" s="17">
        <v>45311</v>
      </c>
      <c r="L16" s="8">
        <v>121867</v>
      </c>
      <c r="M16" s="9">
        <v>52342.239999999998</v>
      </c>
      <c r="N16" s="9">
        <f t="shared" si="0"/>
        <v>1570.2671999999998</v>
      </c>
      <c r="O16" s="8"/>
      <c r="P16" s="8"/>
    </row>
    <row r="17" spans="2:16" ht="18.75" x14ac:dyDescent="0.3">
      <c r="B17" s="1"/>
      <c r="C17" s="19"/>
      <c r="D17" s="2" t="s">
        <v>2</v>
      </c>
      <c r="E17" s="5">
        <f t="shared" si="1"/>
        <v>0</v>
      </c>
      <c r="K17" s="17">
        <v>45311</v>
      </c>
      <c r="L17" s="8">
        <v>121868</v>
      </c>
      <c r="M17" s="9">
        <v>8611.67</v>
      </c>
      <c r="N17" s="9">
        <f t="shared" si="0"/>
        <v>258.3501</v>
      </c>
      <c r="O17" s="9">
        <f>SUM(N13:N17)</f>
        <v>2352.3011999999999</v>
      </c>
      <c r="P17" s="8"/>
    </row>
    <row r="18" spans="2:16" ht="18.75" x14ac:dyDescent="0.3">
      <c r="B18" s="1"/>
      <c r="C18" s="19"/>
      <c r="D18" s="2" t="s">
        <v>2</v>
      </c>
      <c r="E18" s="5">
        <f t="shared" si="1"/>
        <v>0</v>
      </c>
      <c r="K18" s="20">
        <v>45318</v>
      </c>
      <c r="L18" s="8">
        <v>122148</v>
      </c>
      <c r="M18" s="9">
        <v>25617.43</v>
      </c>
      <c r="N18" s="9">
        <f t="shared" si="0"/>
        <v>768.52289999999994</v>
      </c>
      <c r="O18" s="8"/>
      <c r="P18" s="8"/>
    </row>
    <row r="19" spans="2:16" ht="18.75" x14ac:dyDescent="0.3">
      <c r="B19" s="1"/>
      <c r="C19" s="19"/>
      <c r="D19" s="2" t="s">
        <v>2</v>
      </c>
      <c r="E19" s="5">
        <f t="shared" si="1"/>
        <v>0</v>
      </c>
      <c r="K19" s="20">
        <v>45318</v>
      </c>
      <c r="L19" s="8">
        <v>122149</v>
      </c>
      <c r="M19" s="9">
        <v>15221.93</v>
      </c>
      <c r="N19" s="9">
        <f t="shared" si="0"/>
        <v>456.65789999999998</v>
      </c>
      <c r="O19" s="8"/>
      <c r="P19" s="8"/>
    </row>
    <row r="20" spans="2:16" ht="18.75" x14ac:dyDescent="0.3">
      <c r="B20" s="1"/>
      <c r="C20" s="19"/>
      <c r="D20" s="2" t="s">
        <v>2</v>
      </c>
      <c r="E20" s="5">
        <f t="shared" si="1"/>
        <v>0</v>
      </c>
      <c r="K20" s="20">
        <v>45318</v>
      </c>
      <c r="L20" s="8">
        <v>122150</v>
      </c>
      <c r="M20" s="9">
        <v>20188.61</v>
      </c>
      <c r="N20" s="9">
        <f t="shared" si="0"/>
        <v>605.65829999999994</v>
      </c>
      <c r="O20" s="8"/>
      <c r="P20" s="8"/>
    </row>
    <row r="21" spans="2:16" ht="18.75" x14ac:dyDescent="0.3">
      <c r="B21" s="1"/>
      <c r="C21" s="19"/>
      <c r="D21" s="2" t="s">
        <v>2</v>
      </c>
      <c r="E21" s="5">
        <f t="shared" si="1"/>
        <v>0</v>
      </c>
      <c r="K21" s="20">
        <v>45318</v>
      </c>
      <c r="L21" s="8">
        <v>122151</v>
      </c>
      <c r="M21" s="9">
        <v>4141.8</v>
      </c>
      <c r="N21" s="9">
        <f t="shared" si="0"/>
        <v>124.254</v>
      </c>
      <c r="O21" s="8"/>
      <c r="P21" s="8"/>
    </row>
    <row r="22" spans="2:16" ht="18.75" x14ac:dyDescent="0.3">
      <c r="B22" s="1"/>
      <c r="C22" s="18">
        <f>SUBTOTAL(109,Tabela1[valor nf-e])</f>
        <v>1464776.3199999998</v>
      </c>
      <c r="D22" s="2"/>
      <c r="E22" s="4">
        <f>SUBTOTAL(109,Tabela1[valor])</f>
        <v>43379.674599999998</v>
      </c>
      <c r="K22" s="20">
        <v>45318</v>
      </c>
      <c r="L22" s="8">
        <v>122152</v>
      </c>
      <c r="M22" s="9">
        <v>7986.2</v>
      </c>
      <c r="N22" s="9">
        <f t="shared" si="0"/>
        <v>239.58599999999998</v>
      </c>
      <c r="O22" s="8"/>
      <c r="P22" s="8"/>
    </row>
    <row r="23" spans="2:16" ht="18.75" x14ac:dyDescent="0.3">
      <c r="B23" s="1"/>
      <c r="C23" s="1"/>
      <c r="D23" s="1"/>
      <c r="K23" s="20">
        <v>45318</v>
      </c>
      <c r="L23" s="8">
        <v>122153</v>
      </c>
      <c r="M23" s="9">
        <v>4056.28</v>
      </c>
      <c r="N23" s="9">
        <f t="shared" si="0"/>
        <v>121.6884</v>
      </c>
      <c r="O23" s="8"/>
      <c r="P23" s="8"/>
    </row>
    <row r="24" spans="2:16" ht="18.75" x14ac:dyDescent="0.3">
      <c r="B24" s="1"/>
      <c r="C24" s="1"/>
      <c r="D24" s="1"/>
      <c r="K24" s="20">
        <v>45318</v>
      </c>
      <c r="L24" s="8">
        <v>122154</v>
      </c>
      <c r="M24" s="9">
        <v>6254.91</v>
      </c>
      <c r="N24" s="9">
        <f t="shared" si="0"/>
        <v>187.6473</v>
      </c>
      <c r="O24" s="8"/>
      <c r="P24" s="8"/>
    </row>
    <row r="25" spans="2:16" ht="18.75" x14ac:dyDescent="0.3">
      <c r="B25" s="1"/>
      <c r="C25" s="1"/>
      <c r="D25" s="1"/>
      <c r="K25" s="20">
        <v>45318</v>
      </c>
      <c r="L25" s="8">
        <v>122155</v>
      </c>
      <c r="M25" s="9">
        <v>21517.88</v>
      </c>
      <c r="N25" s="9">
        <f t="shared" si="0"/>
        <v>645.53639999999996</v>
      </c>
      <c r="O25" s="9">
        <f>SUM(N18:N25)</f>
        <v>3149.5511999999994</v>
      </c>
      <c r="P25" s="8"/>
    </row>
    <row r="26" spans="2:16" ht="18.75" x14ac:dyDescent="0.3">
      <c r="B26" s="1"/>
      <c r="C26" s="1"/>
      <c r="D26" s="1"/>
      <c r="K26" s="21">
        <v>45320</v>
      </c>
      <c r="L26" s="8">
        <v>122305</v>
      </c>
      <c r="M26" s="9">
        <v>32733.15</v>
      </c>
      <c r="N26" s="9">
        <f t="shared" si="0"/>
        <v>981.99450000000002</v>
      </c>
      <c r="O26" s="8"/>
      <c r="P26" s="8"/>
    </row>
    <row r="27" spans="2:16" ht="18.75" x14ac:dyDescent="0.3">
      <c r="B27" s="1"/>
      <c r="C27" s="1"/>
      <c r="D27" s="1"/>
      <c r="K27" s="21">
        <v>45320</v>
      </c>
      <c r="L27" s="8">
        <v>122306</v>
      </c>
      <c r="M27" s="9">
        <v>14362.81</v>
      </c>
      <c r="N27" s="9">
        <f t="shared" si="0"/>
        <v>430.8843</v>
      </c>
      <c r="O27" s="8"/>
      <c r="P27" s="8"/>
    </row>
    <row r="28" spans="2:16" ht="18.75" x14ac:dyDescent="0.3">
      <c r="B28" s="1"/>
      <c r="C28" s="1"/>
      <c r="D28" s="1"/>
      <c r="K28" s="21">
        <v>45320</v>
      </c>
      <c r="L28" s="8">
        <v>122307</v>
      </c>
      <c r="M28" s="9">
        <v>9072.01</v>
      </c>
      <c r="N28" s="9">
        <f t="shared" si="0"/>
        <v>272.16030000000001</v>
      </c>
      <c r="O28" s="8"/>
      <c r="P28" s="8"/>
    </row>
    <row r="29" spans="2:16" ht="18.75" x14ac:dyDescent="0.3">
      <c r="B29" s="1"/>
      <c r="C29" s="1"/>
      <c r="D29" s="1"/>
      <c r="K29" s="21">
        <v>45320</v>
      </c>
      <c r="L29" s="8">
        <v>122308</v>
      </c>
      <c r="M29" s="9">
        <v>22230.62</v>
      </c>
      <c r="N29" s="9">
        <f t="shared" si="0"/>
        <v>666.91859999999997</v>
      </c>
      <c r="O29" s="9">
        <f>SUM(N26:N29)</f>
        <v>2351.9576999999999</v>
      </c>
      <c r="P29" s="8"/>
    </row>
    <row r="30" spans="2:16" ht="18.75" x14ac:dyDescent="0.3">
      <c r="B30" s="1"/>
      <c r="C30" s="1"/>
      <c r="D30" s="1"/>
      <c r="K30" s="22">
        <v>45323</v>
      </c>
      <c r="L30" s="8">
        <v>122480</v>
      </c>
      <c r="M30" s="9">
        <v>9745.36</v>
      </c>
      <c r="N30" s="9">
        <f t="shared" si="0"/>
        <v>292.36079999999998</v>
      </c>
      <c r="O30" s="8"/>
      <c r="P30" s="8"/>
    </row>
    <row r="31" spans="2:16" ht="18.75" x14ac:dyDescent="0.3">
      <c r="B31" s="1"/>
      <c r="C31" s="1"/>
      <c r="D31" s="1"/>
      <c r="K31" s="22">
        <v>45323</v>
      </c>
      <c r="L31" s="8">
        <v>122481</v>
      </c>
      <c r="M31" s="9">
        <v>19754.54</v>
      </c>
      <c r="N31" s="9">
        <f t="shared" si="0"/>
        <v>592.63620000000003</v>
      </c>
      <c r="O31" s="9">
        <f>SUM(N30:N31)</f>
        <v>884.99700000000007</v>
      </c>
      <c r="P31" s="8"/>
    </row>
    <row r="32" spans="2:16" ht="18.75" x14ac:dyDescent="0.3">
      <c r="B32" s="1"/>
      <c r="C32" s="1"/>
      <c r="D32" s="1"/>
      <c r="K32" s="23">
        <v>45328</v>
      </c>
      <c r="L32" s="8">
        <v>122590</v>
      </c>
      <c r="M32" s="9">
        <v>20343.169999999998</v>
      </c>
      <c r="N32" s="9">
        <f t="shared" si="0"/>
        <v>610.29509999999993</v>
      </c>
      <c r="O32" s="8"/>
      <c r="P32" s="8"/>
    </row>
    <row r="33" spans="2:16" ht="18.75" x14ac:dyDescent="0.3">
      <c r="B33" s="1"/>
      <c r="C33" s="1"/>
      <c r="D33" s="1"/>
      <c r="K33" s="23">
        <v>45328</v>
      </c>
      <c r="L33" s="8">
        <v>122591</v>
      </c>
      <c r="M33" s="9">
        <v>1722.19</v>
      </c>
      <c r="N33" s="9">
        <f t="shared" si="0"/>
        <v>51.665700000000001</v>
      </c>
      <c r="O33" s="8"/>
      <c r="P33" s="8"/>
    </row>
    <row r="34" spans="2:16" ht="18.75" x14ac:dyDescent="0.3">
      <c r="B34" s="1"/>
      <c r="C34" s="1"/>
      <c r="D34" s="1"/>
      <c r="K34" s="23">
        <v>45328</v>
      </c>
      <c r="L34" s="8">
        <v>122605</v>
      </c>
      <c r="M34" s="9">
        <v>12973.87</v>
      </c>
      <c r="N34" s="9">
        <f t="shared" si="0"/>
        <v>389.21609999999998</v>
      </c>
      <c r="O34" s="9">
        <f>SUM(N32:N34)</f>
        <v>1051.1768999999999</v>
      </c>
      <c r="P34" s="8"/>
    </row>
    <row r="35" spans="2:16" ht="18.75" x14ac:dyDescent="0.3">
      <c r="B35" s="1"/>
      <c r="C35" s="1"/>
      <c r="D35" s="1"/>
      <c r="K35" s="11">
        <v>45331</v>
      </c>
      <c r="L35" s="8">
        <v>122765</v>
      </c>
      <c r="M35" s="9">
        <v>24132.89</v>
      </c>
      <c r="N35" s="9">
        <f t="shared" ref="N35:N66" si="2">M35*3%</f>
        <v>723.98669999999993</v>
      </c>
      <c r="O35" s="8"/>
      <c r="P35" s="8"/>
    </row>
    <row r="36" spans="2:16" ht="15.75" x14ac:dyDescent="0.25">
      <c r="K36" s="11">
        <v>45331</v>
      </c>
      <c r="L36" s="8">
        <v>122766</v>
      </c>
      <c r="M36" s="9">
        <v>15251.28</v>
      </c>
      <c r="N36" s="9">
        <f t="shared" si="2"/>
        <v>457.53840000000002</v>
      </c>
      <c r="O36" s="8"/>
      <c r="P36" s="8"/>
    </row>
    <row r="37" spans="2:16" ht="15.75" x14ac:dyDescent="0.25">
      <c r="K37" s="11">
        <v>45331</v>
      </c>
      <c r="L37" s="8">
        <v>122767</v>
      </c>
      <c r="M37" s="9">
        <v>15866.2</v>
      </c>
      <c r="N37" s="9">
        <f t="shared" si="2"/>
        <v>475.98599999999999</v>
      </c>
      <c r="O37" s="8"/>
      <c r="P37" s="8"/>
    </row>
    <row r="38" spans="2:16" ht="15.75" x14ac:dyDescent="0.25">
      <c r="K38" s="11">
        <v>45331</v>
      </c>
      <c r="L38" s="8">
        <v>122768</v>
      </c>
      <c r="M38" s="9">
        <v>7155.27</v>
      </c>
      <c r="N38" s="9">
        <f t="shared" si="2"/>
        <v>214.65810000000002</v>
      </c>
      <c r="O38" s="8"/>
      <c r="P38" s="8"/>
    </row>
    <row r="39" spans="2:16" ht="15.75" x14ac:dyDescent="0.25">
      <c r="K39" s="11">
        <v>45331</v>
      </c>
      <c r="L39" s="8">
        <v>122770</v>
      </c>
      <c r="M39" s="9">
        <v>1176.68</v>
      </c>
      <c r="N39" s="9">
        <f t="shared" si="2"/>
        <v>35.300400000000003</v>
      </c>
      <c r="O39" s="9">
        <f>SUM(N35:N39)</f>
        <v>1907.4695999999999</v>
      </c>
      <c r="P39" s="8"/>
    </row>
    <row r="40" spans="2:16" ht="15.75" x14ac:dyDescent="0.25">
      <c r="K40" s="16">
        <v>45334</v>
      </c>
      <c r="L40" s="8">
        <v>122909</v>
      </c>
      <c r="M40" s="9">
        <v>19077.36</v>
      </c>
      <c r="N40" s="9">
        <f t="shared" si="2"/>
        <v>572.32079999999996</v>
      </c>
      <c r="O40" s="8"/>
      <c r="P40" s="8"/>
    </row>
    <row r="41" spans="2:16" ht="15.75" x14ac:dyDescent="0.25">
      <c r="K41" s="16">
        <v>45334</v>
      </c>
      <c r="L41" s="8">
        <v>122910</v>
      </c>
      <c r="M41" s="9">
        <v>16325.33</v>
      </c>
      <c r="N41" s="9">
        <f t="shared" si="2"/>
        <v>489.75989999999996</v>
      </c>
      <c r="O41" s="8"/>
      <c r="P41" s="8"/>
    </row>
    <row r="42" spans="2:16" ht="15.75" x14ac:dyDescent="0.25">
      <c r="K42" s="16">
        <v>45334</v>
      </c>
      <c r="L42" s="8">
        <v>122911</v>
      </c>
      <c r="M42" s="9">
        <v>13294.6</v>
      </c>
      <c r="N42" s="9">
        <f t="shared" si="2"/>
        <v>398.83800000000002</v>
      </c>
      <c r="O42" s="8"/>
      <c r="P42" s="8"/>
    </row>
    <row r="43" spans="2:16" ht="15.75" x14ac:dyDescent="0.25">
      <c r="K43" s="16">
        <v>45334</v>
      </c>
      <c r="L43" s="8">
        <v>122912</v>
      </c>
      <c r="M43" s="9">
        <v>8315.32</v>
      </c>
      <c r="N43" s="9">
        <f t="shared" si="2"/>
        <v>249.45959999999999</v>
      </c>
      <c r="O43" s="8"/>
      <c r="P43" s="8"/>
    </row>
    <row r="44" spans="2:16" ht="15.75" x14ac:dyDescent="0.25">
      <c r="K44" s="16">
        <v>45334</v>
      </c>
      <c r="L44" s="8">
        <v>122913</v>
      </c>
      <c r="M44" s="9">
        <v>7482.1</v>
      </c>
      <c r="N44" s="9">
        <f t="shared" si="2"/>
        <v>224.46299999999999</v>
      </c>
      <c r="O44" s="9">
        <f>SUM(N39:N44)</f>
        <v>1970.1416999999997</v>
      </c>
      <c r="P44" s="8"/>
    </row>
    <row r="45" spans="2:16" ht="15.75" x14ac:dyDescent="0.25">
      <c r="K45" s="17">
        <v>45336</v>
      </c>
      <c r="L45" s="8">
        <v>123012</v>
      </c>
      <c r="M45" s="9">
        <v>16781.78</v>
      </c>
      <c r="N45" s="9">
        <f t="shared" si="2"/>
        <v>503.45339999999993</v>
      </c>
      <c r="O45" s="8"/>
      <c r="P45" s="8"/>
    </row>
    <row r="46" spans="2:16" ht="15.75" x14ac:dyDescent="0.25">
      <c r="K46" s="17">
        <v>45336</v>
      </c>
      <c r="L46" s="8">
        <v>123013</v>
      </c>
      <c r="M46" s="9">
        <v>7805.18</v>
      </c>
      <c r="N46" s="9">
        <f t="shared" si="2"/>
        <v>234.15539999999999</v>
      </c>
      <c r="O46" s="8"/>
      <c r="P46" s="8"/>
    </row>
    <row r="47" spans="2:16" ht="15.75" x14ac:dyDescent="0.25">
      <c r="K47" s="17">
        <v>45336</v>
      </c>
      <c r="L47" s="8">
        <v>123014</v>
      </c>
      <c r="M47" s="9">
        <v>29834.35</v>
      </c>
      <c r="N47" s="9">
        <f t="shared" si="2"/>
        <v>895.03049999999996</v>
      </c>
      <c r="O47" s="8"/>
      <c r="P47" s="8"/>
    </row>
    <row r="48" spans="2:16" ht="15.75" x14ac:dyDescent="0.25">
      <c r="K48" s="17">
        <v>45336</v>
      </c>
      <c r="L48" s="8">
        <v>123015</v>
      </c>
      <c r="M48" s="9">
        <v>10005.459999999999</v>
      </c>
      <c r="N48" s="9">
        <f t="shared" si="2"/>
        <v>300.16379999999998</v>
      </c>
      <c r="O48" s="9">
        <f>SUM(N45:N48)</f>
        <v>1932.8030999999999</v>
      </c>
      <c r="P48" s="8"/>
    </row>
    <row r="49" spans="11:16" ht="15.75" x14ac:dyDescent="0.25">
      <c r="K49" s="20">
        <v>45341</v>
      </c>
      <c r="L49" s="8">
        <v>123144</v>
      </c>
      <c r="M49" s="9">
        <v>12201.43</v>
      </c>
      <c r="N49" s="9">
        <f t="shared" si="2"/>
        <v>366.04289999999997</v>
      </c>
      <c r="O49" s="8"/>
      <c r="P49" s="8"/>
    </row>
    <row r="50" spans="11:16" ht="15.75" x14ac:dyDescent="0.25">
      <c r="K50" s="20">
        <v>45341</v>
      </c>
      <c r="L50" s="8">
        <v>123145</v>
      </c>
      <c r="M50" s="9">
        <v>12392.88</v>
      </c>
      <c r="N50" s="9">
        <f t="shared" si="2"/>
        <v>371.78639999999996</v>
      </c>
      <c r="O50" s="8"/>
      <c r="P50" s="8"/>
    </row>
    <row r="51" spans="11:16" ht="15.75" x14ac:dyDescent="0.25">
      <c r="K51" s="20">
        <v>45341</v>
      </c>
      <c r="L51" s="8">
        <v>123146</v>
      </c>
      <c r="M51" s="9">
        <v>25653.98</v>
      </c>
      <c r="N51" s="9">
        <f t="shared" si="2"/>
        <v>769.61939999999993</v>
      </c>
      <c r="O51" s="8"/>
      <c r="P51" s="8"/>
    </row>
    <row r="52" spans="11:16" ht="15.75" x14ac:dyDescent="0.25">
      <c r="K52" s="20">
        <v>45341</v>
      </c>
      <c r="L52" s="8">
        <v>123147</v>
      </c>
      <c r="M52" s="9">
        <v>13040.09</v>
      </c>
      <c r="N52" s="9">
        <f t="shared" si="2"/>
        <v>391.20269999999999</v>
      </c>
      <c r="O52" s="8"/>
      <c r="P52" s="8"/>
    </row>
    <row r="53" spans="11:16" ht="15.75" x14ac:dyDescent="0.25">
      <c r="K53" s="20">
        <v>45341</v>
      </c>
      <c r="L53" s="8">
        <v>123148</v>
      </c>
      <c r="M53" s="9">
        <v>33501.699999999997</v>
      </c>
      <c r="N53" s="9">
        <f t="shared" si="2"/>
        <v>1005.0509999999999</v>
      </c>
      <c r="O53" s="8"/>
      <c r="P53" s="8"/>
    </row>
    <row r="54" spans="11:16" ht="15.75" x14ac:dyDescent="0.25">
      <c r="K54" s="20">
        <v>45341</v>
      </c>
      <c r="L54" s="8">
        <v>123149</v>
      </c>
      <c r="M54" s="9">
        <v>17910.03</v>
      </c>
      <c r="N54" s="9">
        <f t="shared" si="2"/>
        <v>537.30089999999996</v>
      </c>
      <c r="O54" s="8"/>
      <c r="P54" s="8"/>
    </row>
    <row r="55" spans="11:16" ht="15.75" x14ac:dyDescent="0.25">
      <c r="K55" s="20">
        <v>45341</v>
      </c>
      <c r="L55" s="8">
        <v>123150</v>
      </c>
      <c r="M55" s="9">
        <v>15725.57</v>
      </c>
      <c r="N55" s="9">
        <f t="shared" si="2"/>
        <v>471.76709999999997</v>
      </c>
      <c r="O55" s="8"/>
      <c r="P55" s="8"/>
    </row>
    <row r="56" spans="11:16" ht="15.75" x14ac:dyDescent="0.25">
      <c r="K56" s="20">
        <v>45341</v>
      </c>
      <c r="L56" s="8">
        <v>123151</v>
      </c>
      <c r="M56" s="9">
        <v>11600.55</v>
      </c>
      <c r="N56" s="9">
        <f t="shared" si="2"/>
        <v>348.01649999999995</v>
      </c>
      <c r="O56" s="8"/>
      <c r="P56" s="8"/>
    </row>
    <row r="57" spans="11:16" ht="15.75" x14ac:dyDescent="0.25">
      <c r="K57" s="20">
        <v>45341</v>
      </c>
      <c r="L57" s="8">
        <v>123152</v>
      </c>
      <c r="M57" s="9">
        <v>9852.07</v>
      </c>
      <c r="N57" s="9">
        <f t="shared" si="2"/>
        <v>295.56209999999999</v>
      </c>
      <c r="O57" s="8"/>
      <c r="P57" s="8"/>
    </row>
    <row r="58" spans="11:16" ht="15.75" x14ac:dyDescent="0.25">
      <c r="K58" s="20">
        <v>45341</v>
      </c>
      <c r="L58" s="8">
        <v>123153</v>
      </c>
      <c r="M58" s="9">
        <v>3243</v>
      </c>
      <c r="N58" s="9">
        <f t="shared" si="2"/>
        <v>97.289999999999992</v>
      </c>
      <c r="O58" s="9"/>
      <c r="P58" s="8"/>
    </row>
    <row r="59" spans="11:16" ht="15.75" x14ac:dyDescent="0.25">
      <c r="K59" s="20">
        <v>45341</v>
      </c>
      <c r="L59" s="8">
        <v>123154</v>
      </c>
      <c r="M59" s="9">
        <v>18180.91</v>
      </c>
      <c r="N59" s="9">
        <f t="shared" si="2"/>
        <v>545.42729999999995</v>
      </c>
      <c r="O59" s="9">
        <f>SUM(N49:N59)</f>
        <v>5199.0663000000004</v>
      </c>
      <c r="P59" s="9">
        <f>SUM(M49:M59)</f>
        <v>173302.21</v>
      </c>
    </row>
    <row r="60" spans="11:16" ht="15.75" x14ac:dyDescent="0.25">
      <c r="K60" s="21">
        <v>45342</v>
      </c>
      <c r="L60" s="8">
        <v>123252</v>
      </c>
      <c r="M60" s="9">
        <v>3266.18</v>
      </c>
      <c r="N60" s="9">
        <f t="shared" si="2"/>
        <v>97.985399999999998</v>
      </c>
      <c r="O60" s="8"/>
      <c r="P60" s="8"/>
    </row>
    <row r="61" spans="11:16" ht="15.75" x14ac:dyDescent="0.25">
      <c r="K61" s="21">
        <v>45342</v>
      </c>
      <c r="L61" s="8">
        <v>123251</v>
      </c>
      <c r="M61" s="9">
        <v>3278.8</v>
      </c>
      <c r="N61" s="9">
        <f t="shared" si="2"/>
        <v>98.364000000000004</v>
      </c>
      <c r="O61" s="8"/>
      <c r="P61" s="8"/>
    </row>
    <row r="62" spans="11:16" ht="15.75" x14ac:dyDescent="0.25">
      <c r="K62" s="21">
        <v>45342</v>
      </c>
      <c r="L62" s="8">
        <v>123250</v>
      </c>
      <c r="M62" s="9">
        <v>3545.33</v>
      </c>
      <c r="N62" s="9">
        <f t="shared" si="2"/>
        <v>106.3599</v>
      </c>
      <c r="O62" s="8"/>
      <c r="P62" s="8"/>
    </row>
    <row r="63" spans="11:16" ht="15.75" x14ac:dyDescent="0.25">
      <c r="K63" s="21">
        <v>45342</v>
      </c>
      <c r="L63" s="8">
        <v>123249</v>
      </c>
      <c r="M63" s="9">
        <v>24809.84</v>
      </c>
      <c r="N63" s="9">
        <f t="shared" si="2"/>
        <v>744.29520000000002</v>
      </c>
      <c r="O63" s="8"/>
      <c r="P63" s="8"/>
    </row>
    <row r="64" spans="11:16" ht="15.75" x14ac:dyDescent="0.25">
      <c r="K64" s="21">
        <v>45342</v>
      </c>
      <c r="L64" s="8">
        <v>123248</v>
      </c>
      <c r="M64" s="9">
        <v>6647.07</v>
      </c>
      <c r="N64" s="9">
        <f t="shared" si="2"/>
        <v>199.41209999999998</v>
      </c>
      <c r="O64" s="8"/>
      <c r="P64" s="8"/>
    </row>
    <row r="65" spans="11:16" ht="15.75" x14ac:dyDescent="0.25">
      <c r="K65" s="21">
        <v>45342</v>
      </c>
      <c r="L65" s="8">
        <v>123174</v>
      </c>
      <c r="M65" s="9">
        <v>51136.09</v>
      </c>
      <c r="N65" s="9">
        <f t="shared" si="2"/>
        <v>1534.0826999999999</v>
      </c>
      <c r="O65" s="8"/>
      <c r="P65" s="8"/>
    </row>
    <row r="66" spans="11:16" ht="15.75" x14ac:dyDescent="0.25">
      <c r="K66" s="21">
        <v>45342</v>
      </c>
      <c r="L66" s="8">
        <v>123175</v>
      </c>
      <c r="M66" s="9">
        <v>20805.12</v>
      </c>
      <c r="N66" s="9">
        <f t="shared" si="2"/>
        <v>624.15359999999998</v>
      </c>
      <c r="O66" s="8"/>
      <c r="P66" s="8"/>
    </row>
    <row r="67" spans="11:16" ht="15.75" x14ac:dyDescent="0.25">
      <c r="K67" s="21">
        <v>45342</v>
      </c>
      <c r="L67" s="8">
        <v>123176</v>
      </c>
      <c r="M67" s="9">
        <v>16896.830000000002</v>
      </c>
      <c r="N67" s="9">
        <f t="shared" ref="N67:N98" si="3">M67*3%</f>
        <v>506.90490000000005</v>
      </c>
      <c r="O67" s="8"/>
      <c r="P67" s="8"/>
    </row>
    <row r="68" spans="11:16" ht="15.75" x14ac:dyDescent="0.25">
      <c r="K68" s="21">
        <v>45342</v>
      </c>
      <c r="L68" s="8">
        <v>123177</v>
      </c>
      <c r="M68" s="9">
        <v>3946.66</v>
      </c>
      <c r="N68" s="9">
        <f t="shared" si="3"/>
        <v>118.39979999999998</v>
      </c>
      <c r="O68" s="9"/>
      <c r="P68" s="9"/>
    </row>
    <row r="69" spans="11:16" ht="15.75" x14ac:dyDescent="0.25">
      <c r="K69" s="21">
        <v>45342</v>
      </c>
      <c r="L69" s="8">
        <v>123178</v>
      </c>
      <c r="M69" s="9">
        <v>16288.22</v>
      </c>
      <c r="N69" s="9">
        <f t="shared" si="3"/>
        <v>488.64659999999998</v>
      </c>
      <c r="O69" s="8"/>
      <c r="P69" s="8"/>
    </row>
    <row r="70" spans="11:16" ht="15.75" x14ac:dyDescent="0.25">
      <c r="K70" s="21">
        <v>45342</v>
      </c>
      <c r="L70" s="8">
        <v>123179</v>
      </c>
      <c r="M70" s="9">
        <v>25004.55</v>
      </c>
      <c r="N70" s="9">
        <f t="shared" si="3"/>
        <v>750.13649999999996</v>
      </c>
      <c r="O70" s="9">
        <f>SUM(N60:N70)</f>
        <v>5268.7406999999994</v>
      </c>
      <c r="P70" s="9">
        <f>SUM(M60:M70)</f>
        <v>175624.68999999997</v>
      </c>
    </row>
    <row r="71" spans="11:16" ht="15.75" x14ac:dyDescent="0.25">
      <c r="K71" s="28">
        <v>45343</v>
      </c>
      <c r="L71" s="8">
        <v>123346</v>
      </c>
      <c r="M71" s="9">
        <v>26447.06</v>
      </c>
      <c r="N71" s="9">
        <f t="shared" si="3"/>
        <v>793.41179999999997</v>
      </c>
      <c r="O71" s="8"/>
      <c r="P71" s="8"/>
    </row>
    <row r="72" spans="11:16" ht="15.75" x14ac:dyDescent="0.25">
      <c r="K72" s="28">
        <v>45343</v>
      </c>
      <c r="L72" s="8">
        <v>123347</v>
      </c>
      <c r="M72" s="9">
        <v>10663.3</v>
      </c>
      <c r="N72" s="9">
        <f t="shared" si="3"/>
        <v>319.89899999999994</v>
      </c>
      <c r="O72" s="8"/>
      <c r="P72" s="8"/>
    </row>
    <row r="73" spans="11:16" ht="15.75" x14ac:dyDescent="0.25">
      <c r="K73" s="28">
        <v>45343</v>
      </c>
      <c r="L73" s="8">
        <v>13348</v>
      </c>
      <c r="M73" s="9">
        <v>5593.1</v>
      </c>
      <c r="N73" s="9">
        <f t="shared" si="3"/>
        <v>167.79300000000001</v>
      </c>
      <c r="O73" s="8"/>
      <c r="P73" s="8"/>
    </row>
    <row r="74" spans="11:16" ht="15.75" x14ac:dyDescent="0.25">
      <c r="K74" s="28">
        <v>45343</v>
      </c>
      <c r="L74" s="8">
        <v>123349</v>
      </c>
      <c r="M74" s="9">
        <v>610.86</v>
      </c>
      <c r="N74" s="9">
        <f t="shared" si="3"/>
        <v>18.325800000000001</v>
      </c>
      <c r="O74" s="8"/>
      <c r="P74" s="8"/>
    </row>
    <row r="75" spans="11:16" ht="15.75" x14ac:dyDescent="0.25">
      <c r="K75" s="28">
        <v>45343</v>
      </c>
      <c r="L75" s="8">
        <v>123350</v>
      </c>
      <c r="M75" s="9">
        <v>9515.58</v>
      </c>
      <c r="N75" s="9">
        <f t="shared" si="3"/>
        <v>285.4674</v>
      </c>
      <c r="O75" s="9">
        <f>SUM(N71:N75)</f>
        <v>1584.8969999999999</v>
      </c>
      <c r="P75" s="8"/>
    </row>
    <row r="76" spans="11:16" ht="15.75" x14ac:dyDescent="0.25">
      <c r="K76" s="8"/>
      <c r="L76" s="8"/>
      <c r="M76" s="9"/>
      <c r="N76" s="9">
        <f t="shared" si="3"/>
        <v>0</v>
      </c>
      <c r="O76" s="8"/>
      <c r="P76" s="8"/>
    </row>
    <row r="77" spans="11:16" ht="15.75" x14ac:dyDescent="0.25">
      <c r="K77" s="8"/>
      <c r="L77" s="8"/>
      <c r="M77" s="9"/>
      <c r="N77" s="9">
        <f t="shared" si="3"/>
        <v>0</v>
      </c>
      <c r="O77" s="8"/>
      <c r="P77" s="8"/>
    </row>
    <row r="78" spans="11:16" ht="15.75" x14ac:dyDescent="0.25">
      <c r="K78" s="8"/>
      <c r="L78" s="8"/>
      <c r="M78" s="9"/>
      <c r="N78" s="9">
        <f t="shared" si="3"/>
        <v>0</v>
      </c>
      <c r="O78" s="8"/>
      <c r="P78" s="8"/>
    </row>
    <row r="79" spans="11:16" ht="15.75" x14ac:dyDescent="0.25">
      <c r="K79" s="8"/>
      <c r="L79" s="8"/>
      <c r="M79" s="9"/>
      <c r="N79" s="9">
        <f t="shared" si="3"/>
        <v>0</v>
      </c>
      <c r="O79" s="8"/>
      <c r="P79" s="8"/>
    </row>
    <row r="80" spans="11:16" ht="15.75" x14ac:dyDescent="0.25">
      <c r="K80" s="8"/>
      <c r="L80" s="8"/>
      <c r="M80" s="9"/>
      <c r="N80" s="9">
        <f t="shared" si="3"/>
        <v>0</v>
      </c>
      <c r="O80" s="8"/>
      <c r="P80" s="8"/>
    </row>
    <row r="81" spans="11:16" ht="15.75" x14ac:dyDescent="0.25">
      <c r="K81" s="8"/>
      <c r="L81" s="8"/>
      <c r="M81" s="9"/>
      <c r="N81" s="9">
        <f t="shared" si="3"/>
        <v>0</v>
      </c>
      <c r="O81" s="8"/>
      <c r="P81" s="8"/>
    </row>
    <row r="82" spans="11:16" ht="15.75" x14ac:dyDescent="0.25">
      <c r="K82" s="8"/>
      <c r="L82" s="8"/>
      <c r="M82" s="9"/>
      <c r="N82" s="9">
        <f t="shared" si="3"/>
        <v>0</v>
      </c>
      <c r="O82" s="8"/>
      <c r="P82" s="8"/>
    </row>
    <row r="83" spans="11:16" ht="15.75" x14ac:dyDescent="0.25">
      <c r="K83" s="8"/>
      <c r="L83" s="8"/>
      <c r="M83" s="9"/>
      <c r="N83" s="9">
        <f t="shared" si="3"/>
        <v>0</v>
      </c>
      <c r="O83" s="8"/>
      <c r="P83" s="8"/>
    </row>
    <row r="84" spans="11:16" ht="15.75" x14ac:dyDescent="0.25">
      <c r="K84" s="8"/>
      <c r="L84" s="8"/>
      <c r="M84" s="9"/>
      <c r="N84" s="9">
        <f t="shared" si="3"/>
        <v>0</v>
      </c>
      <c r="O84" s="8"/>
      <c r="P84" s="8"/>
    </row>
    <row r="85" spans="11:16" ht="15.75" x14ac:dyDescent="0.25">
      <c r="K85" s="8"/>
      <c r="L85" s="8"/>
      <c r="M85" s="9"/>
      <c r="N85" s="9">
        <f t="shared" si="3"/>
        <v>0</v>
      </c>
      <c r="O85" s="8"/>
      <c r="P85" s="8"/>
    </row>
    <row r="86" spans="11:16" ht="15.75" x14ac:dyDescent="0.25">
      <c r="K86" s="8"/>
      <c r="L86" s="8"/>
      <c r="M86" s="9"/>
      <c r="N86" s="9">
        <f t="shared" si="3"/>
        <v>0</v>
      </c>
      <c r="O86" s="8"/>
      <c r="P86" s="8"/>
    </row>
    <row r="87" spans="11:16" ht="15.75" x14ac:dyDescent="0.25">
      <c r="K87" s="8"/>
      <c r="L87" s="8"/>
      <c r="M87" s="9"/>
      <c r="N87" s="9">
        <f t="shared" si="3"/>
        <v>0</v>
      </c>
      <c r="O87" s="8"/>
      <c r="P87" s="8"/>
    </row>
    <row r="88" spans="11:16" ht="15.75" x14ac:dyDescent="0.25">
      <c r="K88" s="8"/>
      <c r="L88" s="8"/>
      <c r="M88" s="9"/>
      <c r="N88" s="9">
        <f t="shared" si="3"/>
        <v>0</v>
      </c>
      <c r="O88" s="8"/>
      <c r="P88" s="8"/>
    </row>
    <row r="89" spans="11:16" ht="15.75" x14ac:dyDescent="0.25">
      <c r="K89" s="8"/>
      <c r="L89" s="8"/>
      <c r="M89" s="9"/>
      <c r="N89" s="9">
        <f t="shared" si="3"/>
        <v>0</v>
      </c>
      <c r="O89" s="8"/>
      <c r="P89" s="8"/>
    </row>
    <row r="90" spans="11:16" ht="15.75" x14ac:dyDescent="0.25">
      <c r="K90" s="8"/>
      <c r="L90" s="8"/>
      <c r="M90" s="9"/>
      <c r="N90" s="9">
        <f t="shared" si="3"/>
        <v>0</v>
      </c>
      <c r="O90" s="8"/>
      <c r="P90" s="8"/>
    </row>
    <row r="91" spans="11:16" ht="15.75" x14ac:dyDescent="0.25">
      <c r="K91" s="8"/>
      <c r="L91" s="8"/>
      <c r="M91" s="9"/>
      <c r="N91" s="9">
        <f t="shared" si="3"/>
        <v>0</v>
      </c>
      <c r="O91" s="8"/>
      <c r="P91" s="8"/>
    </row>
    <row r="92" spans="11:16" ht="15.75" x14ac:dyDescent="0.25">
      <c r="K92" s="8"/>
      <c r="L92" s="8"/>
      <c r="M92" s="9"/>
      <c r="N92" s="9">
        <f t="shared" si="3"/>
        <v>0</v>
      </c>
      <c r="O92" s="8"/>
      <c r="P92" s="8"/>
    </row>
    <row r="93" spans="11:16" ht="15.75" x14ac:dyDescent="0.25">
      <c r="K93" s="8"/>
      <c r="L93" s="8"/>
      <c r="M93" s="9"/>
      <c r="N93" s="9">
        <f t="shared" si="3"/>
        <v>0</v>
      </c>
      <c r="O93" s="8"/>
      <c r="P93" s="8"/>
    </row>
    <row r="94" spans="11:16" ht="15.75" x14ac:dyDescent="0.25">
      <c r="K94" s="8"/>
      <c r="L94" s="8"/>
      <c r="M94" s="9"/>
      <c r="N94" s="9">
        <f t="shared" si="3"/>
        <v>0</v>
      </c>
      <c r="O94" s="8"/>
      <c r="P94" s="8"/>
    </row>
    <row r="95" spans="11:16" ht="15.75" x14ac:dyDescent="0.25">
      <c r="K95" s="8"/>
      <c r="L95" s="8"/>
      <c r="M95" s="9"/>
      <c r="N95" s="9">
        <f t="shared" si="3"/>
        <v>0</v>
      </c>
      <c r="O95" s="8"/>
      <c r="P95" s="8"/>
    </row>
    <row r="96" spans="11:16" ht="15.75" x14ac:dyDescent="0.25">
      <c r="K96" s="8"/>
      <c r="L96" s="8"/>
      <c r="M96" s="9"/>
      <c r="N96" s="9">
        <f t="shared" si="3"/>
        <v>0</v>
      </c>
      <c r="O96" s="8"/>
      <c r="P96" s="8"/>
    </row>
    <row r="97" spans="11:16" ht="15.75" x14ac:dyDescent="0.25">
      <c r="K97" s="8"/>
      <c r="L97" s="8"/>
      <c r="M97" s="9"/>
      <c r="N97" s="9">
        <f t="shared" si="3"/>
        <v>0</v>
      </c>
      <c r="O97" s="8"/>
      <c r="P97" s="8"/>
    </row>
    <row r="98" spans="11:16" ht="15.75" x14ac:dyDescent="0.25">
      <c r="K98" s="8"/>
      <c r="L98" s="8"/>
      <c r="M98" s="9"/>
      <c r="N98" s="9">
        <f t="shared" si="3"/>
        <v>0</v>
      </c>
      <c r="O98" s="8"/>
      <c r="P98" s="8"/>
    </row>
    <row r="99" spans="11:16" ht="15.75" x14ac:dyDescent="0.25">
      <c r="K99" s="8"/>
      <c r="L99" s="8"/>
      <c r="M99" s="9"/>
      <c r="N99" s="9">
        <f t="shared" ref="N99:N130" si="4">M99*3%</f>
        <v>0</v>
      </c>
      <c r="O99" s="8"/>
      <c r="P99" s="8"/>
    </row>
    <row r="100" spans="11:16" ht="15.75" x14ac:dyDescent="0.25">
      <c r="K100" s="8"/>
      <c r="L100" s="8"/>
      <c r="M100" s="9"/>
      <c r="N100" s="9">
        <f t="shared" si="4"/>
        <v>0</v>
      </c>
      <c r="O100" s="8"/>
      <c r="P100" s="8"/>
    </row>
    <row r="101" spans="11:16" ht="15.75" x14ac:dyDescent="0.25">
      <c r="K101" s="8"/>
      <c r="L101" s="8"/>
      <c r="M101" s="9">
        <f>SUBTOTAL(109,Tabela3[VALOR])</f>
        <v>1124927.9100000001</v>
      </c>
      <c r="N101" s="9">
        <f>SUBTOTAL(109,Tabela3[COMISSSAO])</f>
        <v>33747.837299999999</v>
      </c>
      <c r="P101" s="8"/>
    </row>
  </sheetData>
  <mergeCells count="1">
    <mergeCell ref="J1:M1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pedro lima farina</dc:creator>
  <cp:lastModifiedBy>joao pedro lima farina</cp:lastModifiedBy>
  <cp:lastPrinted>2024-02-01T13:07:49Z</cp:lastPrinted>
  <dcterms:created xsi:type="dcterms:W3CDTF">2024-01-04T18:41:15Z</dcterms:created>
  <dcterms:modified xsi:type="dcterms:W3CDTF">2024-02-22T10:27:12Z</dcterms:modified>
</cp:coreProperties>
</file>